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36" i="1"/>
  <c r="K35"/>
  <c r="K34"/>
  <c r="J36"/>
  <c r="J35"/>
  <c r="J34"/>
  <c r="I36"/>
  <c r="I35"/>
  <c r="I34"/>
  <c r="H36"/>
  <c r="H35"/>
  <c r="H34"/>
  <c r="K39"/>
  <c r="K38"/>
  <c r="J39"/>
  <c r="J38"/>
  <c r="I39"/>
  <c r="I38"/>
  <c r="H39"/>
  <c r="H38"/>
  <c r="K43"/>
  <c r="K41"/>
  <c r="K42"/>
  <c r="J41"/>
  <c r="J42"/>
  <c r="I41"/>
  <c r="I42"/>
  <c r="H42"/>
  <c r="H41"/>
  <c r="K27"/>
  <c r="K26"/>
  <c r="K25"/>
  <c r="K23"/>
  <c r="K22"/>
  <c r="K21"/>
  <c r="I27"/>
  <c r="I26"/>
  <c r="I25"/>
  <c r="I23"/>
  <c r="I22"/>
  <c r="I21"/>
  <c r="K20"/>
  <c r="K19"/>
  <c r="K18"/>
  <c r="K17"/>
  <c r="K16"/>
  <c r="K15"/>
  <c r="K14"/>
  <c r="K13"/>
  <c r="I13"/>
  <c r="I20"/>
  <c r="I19"/>
  <c r="I18"/>
  <c r="I17"/>
  <c r="I16"/>
  <c r="I15"/>
  <c r="I14"/>
  <c r="K12"/>
  <c r="K11"/>
  <c r="K10"/>
  <c r="K9"/>
  <c r="I12"/>
  <c r="I11"/>
  <c r="I10"/>
  <c r="I9"/>
  <c r="K8"/>
  <c r="K7"/>
  <c r="K6"/>
  <c r="K5"/>
  <c r="I8"/>
  <c r="I7"/>
  <c r="I6"/>
  <c r="I5"/>
  <c r="J27"/>
  <c r="J26"/>
  <c r="J25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H27"/>
  <c r="H26"/>
  <c r="H25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<sst xmlns="http://schemas.openxmlformats.org/spreadsheetml/2006/main" count="114" uniqueCount="48">
  <si>
    <t>MDL</t>
  </si>
  <si>
    <t>Size</t>
  </si>
  <si>
    <t>Total groupings</t>
  </si>
  <si>
    <t>Exact</t>
  </si>
  <si>
    <t>96temp+108group</t>
  </si>
  <si>
    <t>Number of MultiStep Fragments</t>
  </si>
  <si>
    <t>Corpus</t>
  </si>
  <si>
    <t>Found Fragments</t>
  </si>
  <si>
    <t>Overlap (80&gt;)</t>
  </si>
  <si>
    <t>475temp+209group</t>
  </si>
  <si>
    <t>Note: found fragments compared to templates and groupings</t>
  </si>
  <si>
    <t>min (2 temp)</t>
  </si>
  <si>
    <t>min (2 templ)</t>
  </si>
  <si>
    <t>Support (%), (freq)</t>
  </si>
  <si>
    <t>2%,(9)</t>
  </si>
  <si>
    <t>5%,(23)</t>
  </si>
  <si>
    <t>10%,(47)</t>
  </si>
  <si>
    <t>2%,(2)</t>
  </si>
  <si>
    <t>5%,(5)</t>
  </si>
  <si>
    <t>10%,(10)</t>
  </si>
  <si>
    <t>2%,(7)</t>
  </si>
  <si>
    <t>5%,(18)</t>
  </si>
  <si>
    <t>10%,(35)</t>
  </si>
  <si>
    <t>table normalized according to size of dataset. This doesn't mean direct support of the fragment in each transaction (Inexact FSM). The frequency data comes from SUBDUE.</t>
  </si>
  <si>
    <t xml:space="preserve">Inexact FSM </t>
  </si>
  <si>
    <t>357temp+175group</t>
  </si>
  <si>
    <t>table normalized according to size of dataset. In this case the support translates to transaction frequency</t>
  </si>
  <si>
    <t>Evaluation on gSpan. FSG not used as it is for undirected graphs</t>
  </si>
  <si>
    <t>Number of Filtered MultiStep Fragments</t>
  </si>
  <si>
    <t>5%, (23)</t>
  </si>
  <si>
    <t>5%, (18)</t>
  </si>
  <si>
    <t>5%, (5)</t>
  </si>
  <si>
    <t>15%,(15)</t>
  </si>
  <si>
    <t>20%,(20)</t>
  </si>
  <si>
    <t>15%,(53)</t>
  </si>
  <si>
    <t>20%,(71)</t>
  </si>
  <si>
    <t>15%,(71)</t>
  </si>
  <si>
    <t>20%,(91)</t>
  </si>
  <si>
    <t>Out of memory!</t>
  </si>
  <si>
    <t>NA</t>
  </si>
  <si>
    <t>Surprising eh? This is because these fragments are bigger, and probably include the others. This has a lot to do with our filtering techniques</t>
  </si>
  <si>
    <t>Prec (exact)</t>
  </si>
  <si>
    <t>Recall (exact)</t>
  </si>
  <si>
    <t>Recall (Overlap)</t>
  </si>
  <si>
    <t>Prec( Overlap)</t>
  </si>
  <si>
    <t>WC1</t>
  </si>
  <si>
    <t>WC2</t>
  </si>
  <si>
    <t>WC3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</si>
</sst>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0" xfId="0" applyFont="1"/>
    <xf numFmtId="0" fontId="2" fillId="0" borderId="2" xfId="0" applyFont="1" applyBorder="1"/>
    <xf numFmtId="0" fontId="2" fillId="0" borderId="0" xfId="0" applyFont="1"/>
    <xf numFmtId="0" fontId="2" fillId="0" borderId="0" xfId="0" applyFont="1" applyFill="1" applyBorder="1"/>
    <xf numFmtId="0" fontId="2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2" fillId="0" borderId="1" xfId="0" applyFont="1" applyFill="1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topLeftCell="A16" workbookViewId="0">
      <selection activeCell="A21" sqref="A21:A28"/>
    </sheetView>
  </sheetViews>
  <sheetFormatPr baseColWidth="10" defaultRowHeight="15"/>
  <cols>
    <col min="1" max="1" width="15" customWidth="1"/>
    <col min="2" max="2" width="22.7109375" customWidth="1"/>
    <col min="3" max="3" width="17.7109375" customWidth="1"/>
    <col min="4" max="4" width="30" style="16" customWidth="1"/>
    <col min="5" max="5" width="37" customWidth="1"/>
    <col min="6" max="6" width="16.140625" customWidth="1"/>
    <col min="7" max="7" width="15.140625" customWidth="1"/>
    <col min="8" max="8" width="13.7109375" customWidth="1"/>
    <col min="9" max="9" width="14.7109375" customWidth="1"/>
    <col min="10" max="10" width="14.5703125" customWidth="1"/>
    <col min="11" max="11" width="16.140625" customWidth="1"/>
  </cols>
  <sheetData>
    <row r="1" spans="1:15">
      <c r="F1" s="1" t="s">
        <v>7</v>
      </c>
      <c r="G1" t="s">
        <v>10</v>
      </c>
      <c r="H1" s="1"/>
    </row>
    <row r="2" spans="1:15">
      <c r="A2" s="12"/>
      <c r="B2" s="22"/>
      <c r="C2" s="11"/>
      <c r="D2" s="17"/>
      <c r="E2" s="2"/>
      <c r="F2" s="2"/>
      <c r="G2" s="2"/>
    </row>
    <row r="3" spans="1:15" ht="23.25">
      <c r="A3" s="21" t="s">
        <v>23</v>
      </c>
      <c r="B3" s="21"/>
    </row>
    <row r="4" spans="1:15" s="14" customFormat="1">
      <c r="A4" s="20" t="s">
        <v>6</v>
      </c>
      <c r="B4" s="20" t="s">
        <v>2</v>
      </c>
      <c r="C4" s="20" t="s">
        <v>24</v>
      </c>
      <c r="D4" s="19" t="s">
        <v>13</v>
      </c>
      <c r="E4" s="20" t="s">
        <v>5</v>
      </c>
      <c r="F4" s="20" t="s">
        <v>3</v>
      </c>
      <c r="G4" s="20" t="s">
        <v>8</v>
      </c>
      <c r="H4" s="19" t="s">
        <v>41</v>
      </c>
      <c r="I4" s="19" t="s">
        <v>42</v>
      </c>
      <c r="J4" s="19" t="s">
        <v>44</v>
      </c>
      <c r="K4" s="19" t="s">
        <v>43</v>
      </c>
    </row>
    <row r="5" spans="1:15">
      <c r="A5" s="26" t="s">
        <v>45</v>
      </c>
      <c r="B5" s="29" t="s">
        <v>9</v>
      </c>
      <c r="C5" s="26" t="s">
        <v>0</v>
      </c>
      <c r="D5" s="15" t="s">
        <v>12</v>
      </c>
      <c r="E5" s="7">
        <v>264</v>
      </c>
      <c r="F5" s="7">
        <v>76</v>
      </c>
      <c r="G5" s="7">
        <v>113</v>
      </c>
      <c r="H5">
        <f t="shared" ref="H5:H23" si="0">F5/E5</f>
        <v>0.2878787878787879</v>
      </c>
      <c r="I5">
        <f t="shared" ref="I5:I12" si="1">F5/(475+209)</f>
        <v>0.1111111111111111</v>
      </c>
      <c r="J5">
        <f t="shared" ref="J5:J23" si="2">G5/E5</f>
        <v>0.42803030303030304</v>
      </c>
      <c r="K5">
        <f t="shared" ref="K5:K12" si="3">G5/(475+209)</f>
        <v>0.1652046783625731</v>
      </c>
    </row>
    <row r="6" spans="1:15">
      <c r="A6" s="27"/>
      <c r="B6" s="30"/>
      <c r="C6" s="27"/>
      <c r="D6" s="15" t="s">
        <v>14</v>
      </c>
      <c r="E6" s="13">
        <v>64</v>
      </c>
      <c r="F6" s="13">
        <v>21</v>
      </c>
      <c r="G6" s="13">
        <v>27</v>
      </c>
      <c r="H6">
        <f t="shared" si="0"/>
        <v>0.328125</v>
      </c>
      <c r="I6">
        <f t="shared" si="1"/>
        <v>3.0701754385964911E-2</v>
      </c>
      <c r="J6">
        <f t="shared" si="2"/>
        <v>0.421875</v>
      </c>
      <c r="K6">
        <f t="shared" si="3"/>
        <v>3.9473684210526314E-2</v>
      </c>
    </row>
    <row r="7" spans="1:15">
      <c r="A7" s="27"/>
      <c r="B7" s="30"/>
      <c r="C7" s="27"/>
      <c r="D7" s="16" t="s">
        <v>15</v>
      </c>
      <c r="E7" s="9">
        <v>26</v>
      </c>
      <c r="F7" s="9">
        <v>9</v>
      </c>
      <c r="G7" s="9">
        <v>11</v>
      </c>
      <c r="H7">
        <f t="shared" si="0"/>
        <v>0.34615384615384615</v>
      </c>
      <c r="I7">
        <f t="shared" si="1"/>
        <v>1.3157894736842105E-2</v>
      </c>
      <c r="J7">
        <f t="shared" si="2"/>
        <v>0.42307692307692307</v>
      </c>
      <c r="K7">
        <f t="shared" si="3"/>
        <v>1.6081871345029239E-2</v>
      </c>
    </row>
    <row r="8" spans="1:15" s="2" customFormat="1">
      <c r="A8" s="27"/>
      <c r="B8" s="30"/>
      <c r="C8" s="28"/>
      <c r="D8" s="18" t="s">
        <v>16</v>
      </c>
      <c r="E8" s="13">
        <v>19</v>
      </c>
      <c r="F8" s="13">
        <v>8</v>
      </c>
      <c r="G8" s="10">
        <v>10</v>
      </c>
      <c r="H8" s="3">
        <f t="shared" si="0"/>
        <v>0.42105263157894735</v>
      </c>
      <c r="I8" s="3">
        <f t="shared" si="1"/>
        <v>1.1695906432748537E-2</v>
      </c>
      <c r="J8" s="3">
        <f t="shared" si="2"/>
        <v>0.52631578947368418</v>
      </c>
      <c r="K8" s="3">
        <f t="shared" si="3"/>
        <v>1.4619883040935672E-2</v>
      </c>
    </row>
    <row r="9" spans="1:15">
      <c r="A9" s="27"/>
      <c r="B9" s="30"/>
      <c r="C9" s="26" t="s">
        <v>1</v>
      </c>
      <c r="D9" s="15" t="s">
        <v>12</v>
      </c>
      <c r="E9" s="7">
        <v>381</v>
      </c>
      <c r="F9" s="7">
        <v>136</v>
      </c>
      <c r="G9" s="8">
        <v>223</v>
      </c>
      <c r="H9">
        <f t="shared" si="0"/>
        <v>0.35695538057742782</v>
      </c>
      <c r="I9" s="2">
        <f t="shared" si="1"/>
        <v>0.19883040935672514</v>
      </c>
      <c r="J9">
        <f t="shared" si="2"/>
        <v>0.58530183727034124</v>
      </c>
      <c r="K9" s="2">
        <f t="shared" si="3"/>
        <v>0.32602339181286549</v>
      </c>
    </row>
    <row r="10" spans="1:15">
      <c r="A10" s="27"/>
      <c r="B10" s="30"/>
      <c r="C10" s="27"/>
      <c r="D10" s="15" t="s">
        <v>14</v>
      </c>
      <c r="E10" s="9">
        <v>52</v>
      </c>
      <c r="F10" s="9">
        <v>20</v>
      </c>
      <c r="G10" s="9">
        <v>32</v>
      </c>
      <c r="H10">
        <f t="shared" si="0"/>
        <v>0.38461538461538464</v>
      </c>
      <c r="I10" s="2">
        <f t="shared" si="1"/>
        <v>2.9239766081871343E-2</v>
      </c>
      <c r="J10">
        <f t="shared" si="2"/>
        <v>0.61538461538461542</v>
      </c>
      <c r="K10" s="2">
        <f t="shared" si="3"/>
        <v>4.6783625730994149E-2</v>
      </c>
    </row>
    <row r="11" spans="1:15">
      <c r="A11" s="27"/>
      <c r="B11" s="30"/>
      <c r="C11" s="27"/>
      <c r="D11" s="16" t="s">
        <v>15</v>
      </c>
      <c r="E11" s="13">
        <v>22</v>
      </c>
      <c r="F11" s="13">
        <v>8</v>
      </c>
      <c r="G11" s="13">
        <v>14</v>
      </c>
      <c r="H11">
        <f t="shared" si="0"/>
        <v>0.36363636363636365</v>
      </c>
      <c r="I11" s="2">
        <f t="shared" si="1"/>
        <v>1.1695906432748537E-2</v>
      </c>
      <c r="J11" s="2">
        <f t="shared" si="2"/>
        <v>0.63636363636363635</v>
      </c>
      <c r="K11" s="2">
        <f t="shared" si="3"/>
        <v>2.046783625730994E-2</v>
      </c>
      <c r="L11" s="2"/>
      <c r="M11" s="2"/>
      <c r="N11" s="2"/>
      <c r="O11" s="2"/>
    </row>
    <row r="12" spans="1:15" s="3" customFormat="1">
      <c r="A12" s="28"/>
      <c r="B12" s="31"/>
      <c r="C12" s="28"/>
      <c r="D12" s="18" t="s">
        <v>16</v>
      </c>
      <c r="E12" s="13">
        <v>10</v>
      </c>
      <c r="F12" s="13">
        <v>3</v>
      </c>
      <c r="G12" s="13">
        <v>8</v>
      </c>
      <c r="H12" s="3">
        <f t="shared" si="0"/>
        <v>0.3</v>
      </c>
      <c r="I12" s="3">
        <f t="shared" si="1"/>
        <v>4.3859649122807015E-3</v>
      </c>
      <c r="J12" s="3">
        <f t="shared" si="2"/>
        <v>0.8</v>
      </c>
      <c r="K12" s="3">
        <f t="shared" si="3"/>
        <v>1.1695906432748537E-2</v>
      </c>
      <c r="L12" s="2"/>
      <c r="M12" s="2"/>
      <c r="N12" s="2"/>
      <c r="O12" s="2"/>
    </row>
    <row r="13" spans="1:15">
      <c r="A13" s="26" t="s">
        <v>46</v>
      </c>
      <c r="B13" s="26" t="s">
        <v>4</v>
      </c>
      <c r="C13" s="26" t="s">
        <v>0</v>
      </c>
      <c r="D13" s="15" t="s">
        <v>11</v>
      </c>
      <c r="E13" s="7">
        <v>95</v>
      </c>
      <c r="F13" s="7">
        <v>15</v>
      </c>
      <c r="G13" s="7">
        <v>21</v>
      </c>
      <c r="H13">
        <f t="shared" si="0"/>
        <v>0.15789473684210525</v>
      </c>
      <c r="I13" s="5">
        <f t="shared" ref="I13:I20" si="4">F13/(96+108)</f>
        <v>7.3529411764705885E-2</v>
      </c>
      <c r="J13">
        <f t="shared" si="2"/>
        <v>0.22105263157894736</v>
      </c>
      <c r="K13" s="5">
        <f t="shared" ref="K13:K20" si="5">G13/(96+108)</f>
        <v>0.10294117647058823</v>
      </c>
      <c r="L13" s="2"/>
      <c r="M13" s="2"/>
      <c r="N13" s="2"/>
      <c r="O13" s="2"/>
    </row>
    <row r="14" spans="1:15">
      <c r="A14" s="27"/>
      <c r="B14" s="27"/>
      <c r="C14" s="27"/>
      <c r="D14" s="15" t="s">
        <v>17</v>
      </c>
      <c r="E14" s="2">
        <v>95</v>
      </c>
      <c r="F14" s="2">
        <v>15</v>
      </c>
      <c r="G14" s="2">
        <v>21</v>
      </c>
      <c r="H14">
        <f t="shared" si="0"/>
        <v>0.15789473684210525</v>
      </c>
      <c r="I14" s="5">
        <f t="shared" si="4"/>
        <v>7.3529411764705885E-2</v>
      </c>
      <c r="J14">
        <f t="shared" si="2"/>
        <v>0.22105263157894736</v>
      </c>
      <c r="K14" s="5">
        <f t="shared" si="5"/>
        <v>0.10294117647058823</v>
      </c>
      <c r="L14" s="2"/>
      <c r="M14" s="2"/>
      <c r="N14" s="2"/>
      <c r="O14" s="2"/>
    </row>
    <row r="15" spans="1:15">
      <c r="A15" s="27"/>
      <c r="B15" s="27"/>
      <c r="C15" s="27"/>
      <c r="D15" s="16" t="s">
        <v>18</v>
      </c>
      <c r="E15" s="2">
        <v>12</v>
      </c>
      <c r="F15" s="2">
        <v>3</v>
      </c>
      <c r="G15" s="2">
        <v>3</v>
      </c>
      <c r="H15">
        <f t="shared" si="0"/>
        <v>0.25</v>
      </c>
      <c r="I15" s="5">
        <f t="shared" si="4"/>
        <v>1.4705882352941176E-2</v>
      </c>
      <c r="J15">
        <f t="shared" si="2"/>
        <v>0.25</v>
      </c>
      <c r="K15" s="5">
        <f t="shared" si="5"/>
        <v>1.4705882352941176E-2</v>
      </c>
      <c r="L15" s="2"/>
      <c r="M15" s="2"/>
      <c r="N15" s="2"/>
      <c r="O15" s="2"/>
    </row>
    <row r="16" spans="1:15">
      <c r="A16" s="27"/>
      <c r="B16" s="27"/>
      <c r="C16" s="28"/>
      <c r="D16" s="18" t="s">
        <v>19</v>
      </c>
      <c r="E16" s="3">
        <v>5</v>
      </c>
      <c r="F16" s="3">
        <v>2</v>
      </c>
      <c r="G16" s="3">
        <v>2</v>
      </c>
      <c r="H16" s="3">
        <f t="shared" si="0"/>
        <v>0.4</v>
      </c>
      <c r="I16" s="24">
        <f t="shared" si="4"/>
        <v>9.8039215686274508E-3</v>
      </c>
      <c r="J16" s="3">
        <f t="shared" si="2"/>
        <v>0.4</v>
      </c>
      <c r="K16" s="24">
        <f t="shared" si="5"/>
        <v>9.8039215686274508E-3</v>
      </c>
      <c r="L16" s="2"/>
      <c r="M16" s="2"/>
      <c r="N16" s="2"/>
      <c r="O16" s="2"/>
    </row>
    <row r="17" spans="1:15">
      <c r="A17" s="27"/>
      <c r="B17" s="27"/>
      <c r="C17" s="26" t="s">
        <v>1</v>
      </c>
      <c r="D17" s="15" t="s">
        <v>11</v>
      </c>
      <c r="E17" s="7">
        <v>88</v>
      </c>
      <c r="F17" s="7">
        <v>17</v>
      </c>
      <c r="G17" s="8">
        <v>34</v>
      </c>
      <c r="H17">
        <f t="shared" si="0"/>
        <v>0.19318181818181818</v>
      </c>
      <c r="I17" s="5">
        <f t="shared" si="4"/>
        <v>8.3333333333333329E-2</v>
      </c>
      <c r="J17">
        <f t="shared" si="2"/>
        <v>0.38636363636363635</v>
      </c>
      <c r="K17" s="5">
        <f t="shared" si="5"/>
        <v>0.16666666666666666</v>
      </c>
      <c r="L17" s="2"/>
      <c r="M17" s="2"/>
      <c r="N17" s="2"/>
      <c r="O17" s="2"/>
    </row>
    <row r="18" spans="1:15">
      <c r="A18" s="27"/>
      <c r="B18" s="27"/>
      <c r="C18" s="27"/>
      <c r="D18" s="15" t="s">
        <v>17</v>
      </c>
      <c r="E18" s="5">
        <v>88</v>
      </c>
      <c r="F18" s="5">
        <v>17</v>
      </c>
      <c r="G18" s="5">
        <v>34</v>
      </c>
      <c r="H18">
        <f t="shared" si="0"/>
        <v>0.19318181818181818</v>
      </c>
      <c r="I18" s="5">
        <f t="shared" si="4"/>
        <v>8.3333333333333329E-2</v>
      </c>
      <c r="J18">
        <f t="shared" si="2"/>
        <v>0.38636363636363635</v>
      </c>
      <c r="K18" s="5">
        <f t="shared" si="5"/>
        <v>0.16666666666666666</v>
      </c>
      <c r="L18" s="2"/>
      <c r="M18" s="2"/>
      <c r="N18" s="2"/>
      <c r="O18" s="2"/>
    </row>
    <row r="19" spans="1:15">
      <c r="A19" s="27"/>
      <c r="B19" s="27"/>
      <c r="C19" s="27"/>
      <c r="D19" s="16" t="s">
        <v>18</v>
      </c>
      <c r="E19" s="6">
        <v>14</v>
      </c>
      <c r="F19" s="6">
        <v>4</v>
      </c>
      <c r="G19" s="6">
        <v>9</v>
      </c>
      <c r="H19">
        <f t="shared" si="0"/>
        <v>0.2857142857142857</v>
      </c>
      <c r="I19" s="5">
        <f t="shared" si="4"/>
        <v>1.9607843137254902E-2</v>
      </c>
      <c r="J19">
        <f t="shared" si="2"/>
        <v>0.6428571428571429</v>
      </c>
      <c r="K19" s="5">
        <f t="shared" si="5"/>
        <v>4.4117647058823532E-2</v>
      </c>
      <c r="L19" s="2"/>
      <c r="M19" s="2"/>
      <c r="N19" s="2"/>
      <c r="O19" s="2"/>
    </row>
    <row r="20" spans="1:15" s="4" customFormat="1">
      <c r="A20" s="28"/>
      <c r="B20" s="28"/>
      <c r="C20" s="28"/>
      <c r="D20" s="18" t="s">
        <v>19</v>
      </c>
      <c r="E20" s="3">
        <v>4</v>
      </c>
      <c r="F20" s="3">
        <v>3</v>
      </c>
      <c r="G20" s="3">
        <v>3</v>
      </c>
      <c r="H20" s="3">
        <f t="shared" si="0"/>
        <v>0.75</v>
      </c>
      <c r="I20" s="24">
        <f t="shared" si="4"/>
        <v>1.4705882352941176E-2</v>
      </c>
      <c r="J20" s="3">
        <f t="shared" si="2"/>
        <v>0.75</v>
      </c>
      <c r="K20" s="24">
        <f t="shared" si="5"/>
        <v>1.4705882352941176E-2</v>
      </c>
      <c r="L20" s="2"/>
      <c r="M20" s="2"/>
      <c r="N20" s="2"/>
      <c r="O20" s="2"/>
    </row>
    <row r="21" spans="1:15" s="2" customFormat="1">
      <c r="A21" s="27" t="s">
        <v>47</v>
      </c>
      <c r="B21" s="26" t="s">
        <v>25</v>
      </c>
      <c r="C21" s="26" t="s">
        <v>0</v>
      </c>
      <c r="D21" s="15" t="s">
        <v>11</v>
      </c>
      <c r="E21" s="5">
        <v>186</v>
      </c>
      <c r="F21" s="5">
        <v>100</v>
      </c>
      <c r="G21" s="5">
        <v>117</v>
      </c>
      <c r="H21">
        <f t="shared" si="0"/>
        <v>0.5376344086021505</v>
      </c>
      <c r="I21" s="5">
        <f>F21/(357+175)</f>
        <v>0.18796992481203006</v>
      </c>
      <c r="J21">
        <f t="shared" si="2"/>
        <v>0.62903225806451613</v>
      </c>
      <c r="K21" s="5">
        <f>G21/(357+175)</f>
        <v>0.21992481203007519</v>
      </c>
    </row>
    <row r="22" spans="1:15">
      <c r="A22" s="27"/>
      <c r="B22" s="27"/>
      <c r="C22" s="27"/>
      <c r="D22" s="15" t="s">
        <v>20</v>
      </c>
      <c r="E22" s="5">
        <v>23</v>
      </c>
      <c r="F22" s="5">
        <v>7</v>
      </c>
      <c r="G22" s="5">
        <v>11</v>
      </c>
      <c r="H22">
        <f t="shared" si="0"/>
        <v>0.30434782608695654</v>
      </c>
      <c r="I22" s="5">
        <f>F22/(357+175)</f>
        <v>1.3157894736842105E-2</v>
      </c>
      <c r="J22">
        <f t="shared" si="2"/>
        <v>0.47826086956521741</v>
      </c>
      <c r="K22" s="5">
        <f>G22/(357+175)</f>
        <v>2.0676691729323307E-2</v>
      </c>
    </row>
    <row r="23" spans="1:15">
      <c r="A23" s="27"/>
      <c r="B23" s="27"/>
      <c r="C23" s="27"/>
      <c r="D23" s="16" t="s">
        <v>21</v>
      </c>
      <c r="E23" s="5">
        <v>4</v>
      </c>
      <c r="F23" s="5">
        <v>1</v>
      </c>
      <c r="G23" s="5">
        <v>2</v>
      </c>
      <c r="H23">
        <f t="shared" si="0"/>
        <v>0.25</v>
      </c>
      <c r="I23" s="5">
        <f>F23/(357+175)</f>
        <v>1.8796992481203006E-3</v>
      </c>
      <c r="J23">
        <f t="shared" si="2"/>
        <v>0.5</v>
      </c>
      <c r="K23" s="5">
        <f>G23/(357+175)</f>
        <v>3.7593984962406013E-3</v>
      </c>
    </row>
    <row r="24" spans="1:15">
      <c r="A24" s="27"/>
      <c r="B24" s="27"/>
      <c r="C24" s="28"/>
      <c r="D24" s="18" t="s">
        <v>22</v>
      </c>
      <c r="E24" s="5">
        <v>0</v>
      </c>
      <c r="F24" s="5">
        <v>0</v>
      </c>
      <c r="G24" s="5">
        <v>0</v>
      </c>
      <c r="H24" s="3" t="s">
        <v>39</v>
      </c>
      <c r="I24" s="24" t="s">
        <v>39</v>
      </c>
      <c r="J24" s="3" t="s">
        <v>39</v>
      </c>
      <c r="K24" s="3" t="s">
        <v>39</v>
      </c>
    </row>
    <row r="25" spans="1:15">
      <c r="A25" s="27"/>
      <c r="B25" s="27"/>
      <c r="C25" s="26" t="s">
        <v>1</v>
      </c>
      <c r="D25" s="15" t="s">
        <v>11</v>
      </c>
      <c r="E25" s="7">
        <v>178</v>
      </c>
      <c r="F25" s="7">
        <v>101</v>
      </c>
      <c r="G25" s="7">
        <v>119</v>
      </c>
      <c r="H25">
        <f>F25/E25</f>
        <v>0.56741573033707871</v>
      </c>
      <c r="I25" s="5">
        <f>F25/(357+175)</f>
        <v>0.18984962406015038</v>
      </c>
      <c r="J25">
        <f>G25/E25</f>
        <v>0.6685393258426966</v>
      </c>
      <c r="K25" s="5">
        <f>G25/(357+175)</f>
        <v>0.22368421052631579</v>
      </c>
    </row>
    <row r="26" spans="1:15">
      <c r="A26" s="27"/>
      <c r="B26" s="27"/>
      <c r="C26" s="27"/>
      <c r="D26" s="15" t="s">
        <v>20</v>
      </c>
      <c r="E26" s="13">
        <v>22</v>
      </c>
      <c r="F26" s="13">
        <v>12</v>
      </c>
      <c r="G26" s="13">
        <v>16</v>
      </c>
      <c r="H26">
        <f>F26/E26</f>
        <v>0.54545454545454541</v>
      </c>
      <c r="I26" s="5">
        <f>F26/(357+175)</f>
        <v>2.2556390977443608E-2</v>
      </c>
      <c r="J26">
        <f>G26/E26</f>
        <v>0.72727272727272729</v>
      </c>
      <c r="K26" s="5">
        <f>G26/(357+175)</f>
        <v>3.007518796992481E-2</v>
      </c>
    </row>
    <row r="27" spans="1:15">
      <c r="A27" s="27"/>
      <c r="B27" s="27"/>
      <c r="C27" s="27"/>
      <c r="D27" s="16" t="s">
        <v>21</v>
      </c>
      <c r="E27" s="9">
        <v>8</v>
      </c>
      <c r="F27" s="9">
        <v>3</v>
      </c>
      <c r="G27" s="9">
        <v>4</v>
      </c>
      <c r="H27">
        <f>F27/E27</f>
        <v>0.375</v>
      </c>
      <c r="I27" s="5">
        <f>F27/(357+175)</f>
        <v>5.6390977443609019E-3</v>
      </c>
      <c r="J27">
        <f>G27/E27</f>
        <v>0.5</v>
      </c>
      <c r="K27" s="5">
        <f>G27/(357+175)</f>
        <v>7.5187969924812026E-3</v>
      </c>
    </row>
    <row r="28" spans="1:15">
      <c r="A28" s="28"/>
      <c r="B28" s="28"/>
      <c r="C28" s="28"/>
      <c r="D28" s="18" t="s">
        <v>22</v>
      </c>
      <c r="E28" s="10">
        <v>0</v>
      </c>
      <c r="F28" s="10">
        <v>0</v>
      </c>
      <c r="G28" s="10">
        <v>0</v>
      </c>
      <c r="H28" s="3" t="s">
        <v>39</v>
      </c>
      <c r="I28" s="3" t="s">
        <v>39</v>
      </c>
      <c r="J28" s="3" t="s">
        <v>39</v>
      </c>
      <c r="K28" s="3" t="s">
        <v>39</v>
      </c>
    </row>
    <row r="30" spans="1:15">
      <c r="A30" t="s">
        <v>27</v>
      </c>
    </row>
    <row r="31" spans="1:15" ht="23.25">
      <c r="A31" s="21" t="s">
        <v>26</v>
      </c>
    </row>
    <row r="32" spans="1:15">
      <c r="A32" s="20" t="s">
        <v>6</v>
      </c>
      <c r="B32" s="20" t="s">
        <v>2</v>
      </c>
      <c r="C32" s="19" t="s">
        <v>13</v>
      </c>
      <c r="D32" s="20" t="s">
        <v>5</v>
      </c>
      <c r="E32" s="20" t="s">
        <v>28</v>
      </c>
      <c r="F32" s="20" t="s">
        <v>3</v>
      </c>
      <c r="G32" s="19" t="s">
        <v>8</v>
      </c>
      <c r="H32" s="19" t="s">
        <v>41</v>
      </c>
      <c r="I32" s="19" t="s">
        <v>42</v>
      </c>
      <c r="J32" s="19" t="s">
        <v>44</v>
      </c>
      <c r="K32" s="19" t="s">
        <v>43</v>
      </c>
    </row>
    <row r="33" spans="1:17">
      <c r="A33" s="26" t="s">
        <v>45</v>
      </c>
      <c r="B33" s="29" t="s">
        <v>9</v>
      </c>
      <c r="C33" s="15" t="s">
        <v>29</v>
      </c>
      <c r="D33" s="7" t="s">
        <v>38</v>
      </c>
      <c r="E33" s="7" t="s">
        <v>39</v>
      </c>
      <c r="F33" s="7" t="s">
        <v>39</v>
      </c>
      <c r="G33" s="9" t="s">
        <v>39</v>
      </c>
      <c r="H33" s="9" t="s">
        <v>39</v>
      </c>
      <c r="I33" s="9" t="s">
        <v>39</v>
      </c>
      <c r="J33" s="9" t="s">
        <v>39</v>
      </c>
      <c r="K33" s="9" t="s">
        <v>39</v>
      </c>
    </row>
    <row r="34" spans="1:17">
      <c r="A34" s="27"/>
      <c r="B34" s="30"/>
      <c r="C34" s="15" t="s">
        <v>16</v>
      </c>
      <c r="D34" s="13">
        <v>51613</v>
      </c>
      <c r="E34" s="13">
        <v>16</v>
      </c>
      <c r="F34" s="13">
        <v>1</v>
      </c>
      <c r="G34" s="9">
        <v>11</v>
      </c>
      <c r="H34">
        <f>F34/E34</f>
        <v>6.25E-2</v>
      </c>
      <c r="I34">
        <f>F34/(475+209)</f>
        <v>1.4619883040935672E-3</v>
      </c>
      <c r="J34">
        <f>G34/E34</f>
        <v>0.6875</v>
      </c>
      <c r="K34">
        <f>G34/(475+209)</f>
        <v>1.6081871345029239E-2</v>
      </c>
    </row>
    <row r="35" spans="1:17">
      <c r="A35" s="27"/>
      <c r="B35" s="30"/>
      <c r="C35" s="17" t="s">
        <v>36</v>
      </c>
      <c r="D35" s="9">
        <v>2264</v>
      </c>
      <c r="E35" s="9">
        <v>8</v>
      </c>
      <c r="F35" s="9">
        <v>6</v>
      </c>
      <c r="G35" s="9">
        <v>6</v>
      </c>
      <c r="H35">
        <f>F35/E35</f>
        <v>0.75</v>
      </c>
      <c r="I35">
        <f>F35/(475+209)</f>
        <v>8.771929824561403E-3</v>
      </c>
      <c r="J35">
        <f>G35/E35</f>
        <v>0.75</v>
      </c>
      <c r="K35">
        <f>G35/(475+209)</f>
        <v>8.771929824561403E-3</v>
      </c>
    </row>
    <row r="36" spans="1:17">
      <c r="A36" s="28"/>
      <c r="B36" s="30"/>
      <c r="C36" s="23" t="s">
        <v>37</v>
      </c>
      <c r="D36" s="13">
        <v>3</v>
      </c>
      <c r="E36" s="13">
        <v>1</v>
      </c>
      <c r="F36" s="10">
        <v>0</v>
      </c>
      <c r="G36" s="3">
        <v>0</v>
      </c>
      <c r="H36" s="3">
        <f>F36/E36</f>
        <v>0</v>
      </c>
      <c r="I36" s="3">
        <f>F36/(475+209)</f>
        <v>0</v>
      </c>
      <c r="J36" s="3">
        <f>G36/E36</f>
        <v>0</v>
      </c>
      <c r="K36" s="3">
        <f>G36/(475+209)</f>
        <v>0</v>
      </c>
    </row>
    <row r="37" spans="1:17">
      <c r="A37" s="26" t="s">
        <v>46</v>
      </c>
      <c r="B37" s="26" t="s">
        <v>4</v>
      </c>
      <c r="C37" s="15" t="s">
        <v>31</v>
      </c>
      <c r="D37" s="7" t="s">
        <v>38</v>
      </c>
      <c r="E37" s="7" t="s">
        <v>39</v>
      </c>
      <c r="F37" s="7" t="s">
        <v>39</v>
      </c>
      <c r="G37" s="9" t="s">
        <v>39</v>
      </c>
      <c r="H37" s="9" t="s">
        <v>39</v>
      </c>
      <c r="I37" s="9" t="s">
        <v>39</v>
      </c>
      <c r="J37" s="9" t="s">
        <v>39</v>
      </c>
      <c r="K37" s="9" t="s">
        <v>39</v>
      </c>
    </row>
    <row r="38" spans="1:17">
      <c r="A38" s="27"/>
      <c r="B38" s="27"/>
      <c r="C38" s="15" t="s">
        <v>19</v>
      </c>
      <c r="D38" s="2">
        <v>33236</v>
      </c>
      <c r="E38" s="9">
        <v>4</v>
      </c>
      <c r="F38" s="9">
        <v>0</v>
      </c>
      <c r="G38" s="9">
        <v>1</v>
      </c>
      <c r="H38">
        <f>F38/E38</f>
        <v>0</v>
      </c>
      <c r="I38" s="5">
        <f>F38/(96+108)</f>
        <v>0</v>
      </c>
      <c r="J38">
        <f>G38/E38</f>
        <v>0.25</v>
      </c>
      <c r="K38" s="5">
        <f>G38/(96+108)</f>
        <v>4.9019607843137254E-3</v>
      </c>
    </row>
    <row r="39" spans="1:17">
      <c r="A39" s="27"/>
      <c r="B39" s="27"/>
      <c r="C39" s="17" t="s">
        <v>32</v>
      </c>
      <c r="D39" s="9">
        <v>25</v>
      </c>
      <c r="E39" s="9">
        <v>2</v>
      </c>
      <c r="F39" s="9">
        <v>0</v>
      </c>
      <c r="G39" s="9">
        <v>0</v>
      </c>
      <c r="H39">
        <f>F39/E39</f>
        <v>0</v>
      </c>
      <c r="I39" s="5">
        <f>F39/(96+108)</f>
        <v>0</v>
      </c>
      <c r="J39">
        <f>G39/E39</f>
        <v>0</v>
      </c>
      <c r="K39" s="5">
        <f>G39/(96+108)</f>
        <v>0</v>
      </c>
    </row>
    <row r="40" spans="1:17">
      <c r="A40" s="28"/>
      <c r="B40" s="27"/>
      <c r="C40" s="23" t="s">
        <v>33</v>
      </c>
      <c r="D40" s="3">
        <v>0</v>
      </c>
      <c r="E40" s="3">
        <v>0</v>
      </c>
      <c r="F40" s="3">
        <v>0</v>
      </c>
      <c r="G40" s="3">
        <v>0</v>
      </c>
      <c r="H40" s="25" t="s">
        <v>39</v>
      </c>
      <c r="I40" s="25" t="s">
        <v>39</v>
      </c>
      <c r="J40" s="25" t="s">
        <v>39</v>
      </c>
      <c r="K40" s="25" t="s">
        <v>39</v>
      </c>
    </row>
    <row r="41" spans="1:17">
      <c r="A41" s="26" t="s">
        <v>47</v>
      </c>
      <c r="B41" s="26" t="s">
        <v>25</v>
      </c>
      <c r="C41" s="15" t="s">
        <v>30</v>
      </c>
      <c r="D41" s="2">
        <v>5701</v>
      </c>
      <c r="E41" s="9">
        <v>3</v>
      </c>
      <c r="F41" s="9">
        <v>1</v>
      </c>
      <c r="G41" s="9">
        <v>1</v>
      </c>
      <c r="H41">
        <f>F41/E41</f>
        <v>0.33333333333333331</v>
      </c>
      <c r="I41" s="5">
        <f>F41/(357+175)</f>
        <v>1.8796992481203006E-3</v>
      </c>
      <c r="J41">
        <f>G41/E41</f>
        <v>0.33333333333333331</v>
      </c>
      <c r="K41" s="5">
        <f>G41/(357+175)</f>
        <v>1.8796992481203006E-3</v>
      </c>
    </row>
    <row r="42" spans="1:17">
      <c r="A42" s="27"/>
      <c r="B42" s="27"/>
      <c r="C42" s="15" t="s">
        <v>22</v>
      </c>
      <c r="D42" s="5">
        <v>1074</v>
      </c>
      <c r="E42" s="9">
        <v>1</v>
      </c>
      <c r="F42" s="9">
        <v>1</v>
      </c>
      <c r="G42" s="9">
        <v>1</v>
      </c>
      <c r="H42">
        <f>F42/E42</f>
        <v>1</v>
      </c>
      <c r="I42" s="5">
        <f>F42/(357+175)</f>
        <v>1.8796992481203006E-3</v>
      </c>
      <c r="J42">
        <f>G42/E42</f>
        <v>1</v>
      </c>
      <c r="K42" s="5">
        <f>G42/(357+175)</f>
        <v>1.8796992481203006E-3</v>
      </c>
    </row>
    <row r="43" spans="1:17">
      <c r="A43" s="27"/>
      <c r="B43" s="27"/>
      <c r="C43" s="17" t="s">
        <v>34</v>
      </c>
      <c r="D43">
        <v>1</v>
      </c>
      <c r="E43" s="9">
        <v>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5">
        <f>G43/(357+175)</f>
        <v>0</v>
      </c>
    </row>
    <row r="44" spans="1:17" s="3" customFormat="1">
      <c r="A44" s="28"/>
      <c r="B44" s="28"/>
      <c r="C44" s="23" t="s">
        <v>35</v>
      </c>
      <c r="D44" s="3">
        <v>0</v>
      </c>
      <c r="E44" s="3">
        <v>0</v>
      </c>
      <c r="F44" s="3">
        <v>0</v>
      </c>
      <c r="G44" s="3">
        <v>0</v>
      </c>
      <c r="H44" s="25" t="s">
        <v>39</v>
      </c>
      <c r="I44" s="25" t="s">
        <v>39</v>
      </c>
      <c r="J44" s="25" t="s">
        <v>39</v>
      </c>
      <c r="K44" s="25" t="s">
        <v>39</v>
      </c>
      <c r="L44" s="2"/>
      <c r="M44" s="2"/>
      <c r="N44" s="2"/>
      <c r="O44" s="2"/>
      <c r="P44" s="2"/>
      <c r="Q44" s="2"/>
    </row>
    <row r="45" spans="1:17">
      <c r="G45" t="s">
        <v>40</v>
      </c>
    </row>
  </sheetData>
  <mergeCells count="18">
    <mergeCell ref="A41:A44"/>
    <mergeCell ref="B41:B44"/>
    <mergeCell ref="A33:A36"/>
    <mergeCell ref="B33:B36"/>
    <mergeCell ref="A37:A40"/>
    <mergeCell ref="B37:B40"/>
    <mergeCell ref="B21:B28"/>
    <mergeCell ref="B13:B20"/>
    <mergeCell ref="B5:B12"/>
    <mergeCell ref="C25:C28"/>
    <mergeCell ref="A21:A28"/>
    <mergeCell ref="C5:C8"/>
    <mergeCell ref="C9:C12"/>
    <mergeCell ref="A5:A12"/>
    <mergeCell ref="C13:C16"/>
    <mergeCell ref="C17:C20"/>
    <mergeCell ref="A13:A20"/>
    <mergeCell ref="C21:C24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2014-05-19T18:31:09Z</dcterms:modified>
</cp:coreProperties>
</file>